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72" windowWidth="16260" windowHeight="5856"/>
  </bookViews>
  <sheets>
    <sheet name="Sheet1" sheetId="1" r:id="rId1"/>
  </sheets>
  <definedNames>
    <definedName name="fS">Sheet1!$O$21</definedName>
    <definedName name="Hbase">Sheet1!$I$21</definedName>
    <definedName name="Hlin">Sheet1!$J$21</definedName>
    <definedName name="Hquad">Sheet1!$K$21</definedName>
    <definedName name="Nbase">Sheet1!$L$21</definedName>
    <definedName name="Nlin">Sheet1!$M$21</definedName>
    <definedName name="Nquad">Sheet1!$N$21</definedName>
  </definedNames>
  <calcPr calcId="125725" refMode="R1C1"/>
</workbook>
</file>

<file path=xl/calcChain.xml><?xml version="1.0" encoding="utf-8"?>
<calcChain xmlns="http://schemas.openxmlformats.org/spreadsheetml/2006/main">
  <c r="D6" i="1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E5"/>
  <c r="D5"/>
  <c r="E4"/>
  <c r="D4"/>
  <c r="F4" l="1"/>
  <c r="C5" s="1"/>
  <c r="F5" s="1"/>
  <c r="C6" s="1"/>
  <c r="F6" s="1"/>
  <c r="C7" s="1"/>
  <c r="F7" l="1"/>
  <c r="C8" s="1"/>
  <c r="F8" s="1"/>
  <c r="C9" l="1"/>
  <c r="F9" s="1"/>
  <c r="C10" l="1"/>
  <c r="F10" s="1"/>
  <c r="C11" l="1"/>
  <c r="F11" s="1"/>
  <c r="C12" l="1"/>
  <c r="F12" s="1"/>
  <c r="C13" s="1"/>
  <c r="C14" l="1"/>
  <c r="F13"/>
  <c r="F14" l="1"/>
  <c r="C15" s="1"/>
  <c r="F15" l="1"/>
  <c r="C16" s="1"/>
  <c r="F16" l="1"/>
  <c r="C17" s="1"/>
  <c r="F17" l="1"/>
  <c r="C18" s="1"/>
  <c r="F18" l="1"/>
  <c r="C19" s="1"/>
  <c r="F19" l="1"/>
  <c r="C20" s="1"/>
  <c r="F20" l="1"/>
  <c r="C21" s="1"/>
  <c r="F21" l="1"/>
  <c r="C22" s="1"/>
  <c r="F22" l="1"/>
  <c r="C23" s="1"/>
  <c r="C24" l="1"/>
  <c r="F23"/>
  <c r="F24" l="1"/>
  <c r="C25" s="1"/>
  <c r="F25" l="1"/>
  <c r="C26" s="1"/>
  <c r="F26" s="1"/>
  <c r="C27" s="1"/>
  <c r="F27" s="1"/>
  <c r="C28" s="1"/>
  <c r="F28" l="1"/>
  <c r="C29" s="1"/>
  <c r="F29" l="1"/>
  <c r="C30" s="1"/>
  <c r="F30" l="1"/>
  <c r="C31" s="1"/>
  <c r="F31" s="1"/>
  <c r="C32" s="1"/>
  <c r="F32" l="1"/>
  <c r="C33" s="1"/>
  <c r="F33" s="1"/>
  <c r="C34" s="1"/>
  <c r="F34" s="1"/>
  <c r="C35" s="1"/>
  <c r="F35" l="1"/>
  <c r="C36" s="1"/>
  <c r="F36" l="1"/>
  <c r="C37" s="1"/>
  <c r="F37" s="1"/>
  <c r="C38" s="1"/>
  <c r="F38" l="1"/>
  <c r="C39" s="1"/>
  <c r="F39" l="1"/>
  <c r="C40" s="1"/>
  <c r="F40" s="1"/>
  <c r="C41" s="1"/>
  <c r="F41" s="1"/>
  <c r="C42" s="1"/>
  <c r="F42" l="1"/>
  <c r="C43" s="1"/>
  <c r="F43" l="1"/>
  <c r="C44" s="1"/>
  <c r="F44" l="1"/>
  <c r="C45" s="1"/>
  <c r="F45" s="1"/>
  <c r="C46" s="1"/>
  <c r="F46" l="1"/>
  <c r="C47" s="1"/>
  <c r="F47" l="1"/>
  <c r="C48" s="1"/>
  <c r="F48" l="1"/>
  <c r="C49" s="1"/>
  <c r="F49" s="1"/>
  <c r="C50" s="1"/>
  <c r="F50" l="1"/>
  <c r="C51" s="1"/>
  <c r="F51" l="1"/>
  <c r="C52" s="1"/>
  <c r="F52" s="1"/>
  <c r="C53" s="1"/>
  <c r="F53" s="1"/>
  <c r="C54" s="1"/>
  <c r="F54" l="1"/>
  <c r="C55" s="1"/>
  <c r="C56" l="1"/>
  <c r="F55"/>
  <c r="F56" l="1"/>
  <c r="C57" s="1"/>
  <c r="F57" l="1"/>
  <c r="C58" s="1"/>
  <c r="F58" l="1"/>
  <c r="C59" s="1"/>
  <c r="F59" s="1"/>
</calcChain>
</file>

<file path=xl/sharedStrings.xml><?xml version="1.0" encoding="utf-8"?>
<sst xmlns="http://schemas.openxmlformats.org/spreadsheetml/2006/main" count="13" uniqueCount="13">
  <si>
    <t>Hbase</t>
  </si>
  <si>
    <t>Hlin</t>
  </si>
  <si>
    <t>Hquad</t>
  </si>
  <si>
    <t>Nbase</t>
  </si>
  <si>
    <t>Nlin</t>
  </si>
  <si>
    <t>Nquad</t>
  </si>
  <si>
    <t>fS</t>
  </si>
  <si>
    <t>H</t>
  </si>
  <si>
    <t>CO2</t>
  </si>
  <si>
    <t>N</t>
  </si>
  <si>
    <t>S</t>
  </si>
  <si>
    <t>k</t>
  </si>
  <si>
    <t>Response function for a linear steady state process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</si>
</sst>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164" fontId="0" fillId="0" borderId="1" xfId="0" applyNumberFormat="1" applyBorder="1"/>
    <xf numFmtId="0" fontId="0" fillId="0" borderId="11" xfId="0" applyBorder="1"/>
    <xf numFmtId="164" fontId="0" fillId="0" borderId="1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scatterChart>
        <c:scatterStyle val="lineMarker"/>
        <c:ser>
          <c:idx val="0"/>
          <c:order val="0"/>
          <c:tx>
            <c:strRef>
              <c:f>Sheet1!$C$3</c:f>
              <c:strCache>
                <c:ptCount val="1"/>
                <c:pt idx="0">
                  <c:v>CO2</c:v>
                </c:pt>
              </c:strCache>
            </c:strRef>
          </c:tx>
          <c:marker>
            <c:symbol val="diamond"/>
            <c:size val="2"/>
          </c:marker>
          <c:xVal>
            <c:numRef>
              <c:f>Sheet1!$B$4:$B$59</c:f>
              <c:numCache>
                <c:formatCode>General</c:formatCode>
                <c:ptCount val="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</c:numCache>
            </c:numRef>
          </c:xVal>
          <c:yVal>
            <c:numRef>
              <c:f>Sheet1!$C$4:$C$59</c:f>
              <c:numCache>
                <c:formatCode>0.0</c:formatCode>
                <c:ptCount val="56"/>
                <c:pt idx="0">
                  <c:v>0</c:v>
                </c:pt>
                <c:pt idx="1">
                  <c:v>0.66680000000000006</c:v>
                </c:pt>
                <c:pt idx="2">
                  <c:v>0.92578512000000002</c:v>
                </c:pt>
                <c:pt idx="3">
                  <c:v>1.055472759008</c:v>
                </c:pt>
                <c:pt idx="4">
                  <c:v>1.1487206178532672</c:v>
                </c:pt>
                <c:pt idx="5">
                  <c:v>1.2364874539922792</c:v>
                </c:pt>
                <c:pt idx="6">
                  <c:v>1.3290949171610258</c:v>
                </c:pt>
                <c:pt idx="7">
                  <c:v>1.4299842453814859</c:v>
                </c:pt>
                <c:pt idx="8">
                  <c:v>1.5403027474101876</c:v>
                </c:pt>
                <c:pt idx="9">
                  <c:v>1.6604329359865564</c:v>
                </c:pt>
                <c:pt idx="10">
                  <c:v>1.7905023408579184</c:v>
                </c:pt>
                <c:pt idx="11">
                  <c:v>1.9305534804420299</c:v>
                </c:pt>
                <c:pt idx="12">
                  <c:v>2.0806005303793729</c:v>
                </c:pt>
                <c:pt idx="13">
                  <c:v>2.2406482168284834</c:v>
                </c:pt>
                <c:pt idx="14">
                  <c:v>2.4106981154906171</c:v>
                </c:pt>
                <c:pt idx="15">
                  <c:v>2.5907507517045723</c:v>
                </c:pt>
                <c:pt idx="16">
                  <c:v>2.7808063006183046</c:v>
                </c:pt>
                <c:pt idx="17">
                  <c:v>2.9808648206261434</c:v>
                </c:pt>
                <c:pt idx="18">
                  <c:v>3.1909263311967564</c:v>
                </c:pt>
                <c:pt idx="19">
                  <c:v>3.4109908388209984</c:v>
                </c:pt>
                <c:pt idx="20">
                  <c:v>3.6410583456629215</c:v>
                </c:pt>
                <c:pt idx="21">
                  <c:v>3.881128852444018</c:v>
                </c:pt>
                <c:pt idx="22">
                  <c:v>4.1312023594048366</c:v>
                </c:pt>
                <c:pt idx="23">
                  <c:v>4.3912788666255729</c:v>
                </c:pt>
                <c:pt idx="24">
                  <c:v>4.6613583741329663</c:v>
                </c:pt>
                <c:pt idx="25">
                  <c:v>4.9414408819359306</c:v>
                </c:pt>
                <c:pt idx="26">
                  <c:v>5.2315263900374394</c:v>
                </c:pt>
                <c:pt idx="27">
                  <c:v>5.5316148984384821</c:v>
                </c:pt>
                <c:pt idx="28">
                  <c:v>5.8417064071393909</c:v>
                </c:pt>
                <c:pt idx="29">
                  <c:v>6.1618009161402743</c:v>
                </c:pt>
                <c:pt idx="30">
                  <c:v>6.4918984254411676</c:v>
                </c:pt>
                <c:pt idx="31">
                  <c:v>6.8319989350420851</c:v>
                </c:pt>
                <c:pt idx="32">
                  <c:v>7.1821024449430322</c:v>
                </c:pt>
                <c:pt idx="33">
                  <c:v>7.542208955144007</c:v>
                </c:pt>
                <c:pt idx="34">
                  <c:v>7.9123184656450132</c:v>
                </c:pt>
                <c:pt idx="35">
                  <c:v>8.2924309764460489</c:v>
                </c:pt>
                <c:pt idx="36">
                  <c:v>8.6825464875471141</c:v>
                </c:pt>
                <c:pt idx="37">
                  <c:v>9.0826649989482107</c:v>
                </c:pt>
                <c:pt idx="38">
                  <c:v>9.492786510649335</c:v>
                </c:pt>
                <c:pt idx="39">
                  <c:v>9.9129110226504906</c:v>
                </c:pt>
                <c:pt idx="40">
                  <c:v>10.343038534951674</c:v>
                </c:pt>
                <c:pt idx="41">
                  <c:v>10.783169047552889</c:v>
                </c:pt>
                <c:pt idx="42">
                  <c:v>11.233302560454131</c:v>
                </c:pt>
                <c:pt idx="43">
                  <c:v>11.693439073655409</c:v>
                </c:pt>
                <c:pt idx="44">
                  <c:v>12.163578587156714</c:v>
                </c:pt>
                <c:pt idx="45">
                  <c:v>12.64372110095805</c:v>
                </c:pt>
                <c:pt idx="46">
                  <c:v>13.133866615059414</c:v>
                </c:pt>
                <c:pt idx="47">
                  <c:v>13.63401512946081</c:v>
                </c:pt>
                <c:pt idx="48">
                  <c:v>14.144166644162237</c:v>
                </c:pt>
                <c:pt idx="49">
                  <c:v>14.664321159163691</c:v>
                </c:pt>
                <c:pt idx="50">
                  <c:v>15.194478674465177</c:v>
                </c:pt>
                <c:pt idx="51">
                  <c:v>15.734639190066691</c:v>
                </c:pt>
                <c:pt idx="52">
                  <c:v>16.284802705968232</c:v>
                </c:pt>
                <c:pt idx="53">
                  <c:v>16.844969222169809</c:v>
                </c:pt>
                <c:pt idx="54">
                  <c:v>17.415138738671416</c:v>
                </c:pt>
                <c:pt idx="55">
                  <c:v>17.995311255473055</c:v>
                </c:pt>
              </c:numCache>
            </c:numRef>
          </c:yVal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H</c:v>
                </c:pt>
              </c:strCache>
            </c:strRef>
          </c:tx>
          <c:marker>
            <c:symbol val="square"/>
            <c:size val="2"/>
          </c:marker>
          <c:xVal>
            <c:numRef>
              <c:f>Sheet1!$B$4:$B$59</c:f>
              <c:numCache>
                <c:formatCode>General</c:formatCode>
                <c:ptCount val="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</c:numCache>
            </c:numRef>
          </c:xVal>
          <c:yVal>
            <c:numRef>
              <c:f>Sheet1!$D$4:$D$59</c:f>
              <c:numCache>
                <c:formatCode>0.0</c:formatCode>
                <c:ptCount val="56"/>
                <c:pt idx="0">
                  <c:v>2</c:v>
                </c:pt>
                <c:pt idx="1">
                  <c:v>2.11</c:v>
                </c:pt>
                <c:pt idx="2">
                  <c:v>2.2400000000000002</c:v>
                </c:pt>
                <c:pt idx="3">
                  <c:v>2.3899999999999997</c:v>
                </c:pt>
                <c:pt idx="4">
                  <c:v>2.56</c:v>
                </c:pt>
                <c:pt idx="5">
                  <c:v>2.75</c:v>
                </c:pt>
                <c:pt idx="6">
                  <c:v>2.96</c:v>
                </c:pt>
                <c:pt idx="7">
                  <c:v>3.1900000000000004</c:v>
                </c:pt>
                <c:pt idx="8">
                  <c:v>3.44</c:v>
                </c:pt>
                <c:pt idx="9">
                  <c:v>3.71</c:v>
                </c:pt>
                <c:pt idx="10">
                  <c:v>4</c:v>
                </c:pt>
                <c:pt idx="11">
                  <c:v>4.3100000000000005</c:v>
                </c:pt>
                <c:pt idx="12">
                  <c:v>4.6400000000000006</c:v>
                </c:pt>
                <c:pt idx="13">
                  <c:v>4.99</c:v>
                </c:pt>
                <c:pt idx="14">
                  <c:v>5.36</c:v>
                </c:pt>
                <c:pt idx="15">
                  <c:v>5.75</c:v>
                </c:pt>
                <c:pt idx="16">
                  <c:v>6.16</c:v>
                </c:pt>
                <c:pt idx="17">
                  <c:v>6.59</c:v>
                </c:pt>
                <c:pt idx="18">
                  <c:v>7.04</c:v>
                </c:pt>
                <c:pt idx="19">
                  <c:v>7.51</c:v>
                </c:pt>
                <c:pt idx="20">
                  <c:v>8</c:v>
                </c:pt>
                <c:pt idx="21">
                  <c:v>8.51</c:v>
                </c:pt>
                <c:pt idx="22">
                  <c:v>9.0399999999999991</c:v>
                </c:pt>
                <c:pt idx="23">
                  <c:v>9.59</c:v>
                </c:pt>
                <c:pt idx="24">
                  <c:v>10.16</c:v>
                </c:pt>
                <c:pt idx="25">
                  <c:v>10.75</c:v>
                </c:pt>
                <c:pt idx="26">
                  <c:v>11.36</c:v>
                </c:pt>
                <c:pt idx="27">
                  <c:v>11.99</c:v>
                </c:pt>
                <c:pt idx="28">
                  <c:v>12.64</c:v>
                </c:pt>
                <c:pt idx="29">
                  <c:v>13.31</c:v>
                </c:pt>
                <c:pt idx="30">
                  <c:v>14</c:v>
                </c:pt>
                <c:pt idx="31">
                  <c:v>14.709999999999999</c:v>
                </c:pt>
                <c:pt idx="32">
                  <c:v>15.440000000000001</c:v>
                </c:pt>
                <c:pt idx="33">
                  <c:v>16.190000000000001</c:v>
                </c:pt>
                <c:pt idx="34">
                  <c:v>16.96</c:v>
                </c:pt>
                <c:pt idx="35">
                  <c:v>17.75</c:v>
                </c:pt>
                <c:pt idx="36">
                  <c:v>18.560000000000002</c:v>
                </c:pt>
                <c:pt idx="37">
                  <c:v>19.39</c:v>
                </c:pt>
                <c:pt idx="38">
                  <c:v>20.240000000000002</c:v>
                </c:pt>
                <c:pt idx="39">
                  <c:v>21.11</c:v>
                </c:pt>
                <c:pt idx="40">
                  <c:v>22</c:v>
                </c:pt>
                <c:pt idx="41">
                  <c:v>22.91</c:v>
                </c:pt>
                <c:pt idx="42">
                  <c:v>23.84</c:v>
                </c:pt>
                <c:pt idx="43">
                  <c:v>24.790000000000003</c:v>
                </c:pt>
                <c:pt idx="44">
                  <c:v>25.759999999999998</c:v>
                </c:pt>
                <c:pt idx="45">
                  <c:v>26.75</c:v>
                </c:pt>
                <c:pt idx="46">
                  <c:v>27.76</c:v>
                </c:pt>
                <c:pt idx="47">
                  <c:v>28.79</c:v>
                </c:pt>
                <c:pt idx="48">
                  <c:v>29.84</c:v>
                </c:pt>
                <c:pt idx="49">
                  <c:v>30.910000000000004</c:v>
                </c:pt>
                <c:pt idx="50">
                  <c:v>32</c:v>
                </c:pt>
                <c:pt idx="51">
                  <c:v>33.11</c:v>
                </c:pt>
                <c:pt idx="52">
                  <c:v>34.24</c:v>
                </c:pt>
                <c:pt idx="53">
                  <c:v>35.39</c:v>
                </c:pt>
                <c:pt idx="54">
                  <c:v>36.56</c:v>
                </c:pt>
                <c:pt idx="55">
                  <c:v>37.75</c:v>
                </c:pt>
              </c:numCache>
            </c:numRef>
          </c:yVal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N</c:v>
                </c:pt>
              </c:strCache>
            </c:strRef>
          </c:tx>
          <c:marker>
            <c:symbol val="triangle"/>
            <c:size val="2"/>
          </c:marker>
          <c:xVal>
            <c:numRef>
              <c:f>Sheet1!$B$4:$B$59</c:f>
              <c:numCache>
                <c:formatCode>General</c:formatCode>
                <c:ptCount val="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</c:numCache>
            </c:numRef>
          </c:xVal>
          <c:yVal>
            <c:numRef>
              <c:f>Sheet1!$E$4:$E$59</c:f>
              <c:numCache>
                <c:formatCode>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yVal>
        </c:ser>
        <c:ser>
          <c:idx val="3"/>
          <c:order val="3"/>
          <c:tx>
            <c:strRef>
              <c:f>Sheet1!$F$3</c:f>
              <c:strCache>
                <c:ptCount val="1"/>
                <c:pt idx="0">
                  <c:v>S</c:v>
                </c:pt>
              </c:strCache>
            </c:strRef>
          </c:tx>
          <c:marker>
            <c:symbol val="x"/>
            <c:size val="2"/>
          </c:marker>
          <c:xVal>
            <c:numRef>
              <c:f>Sheet1!$B$4:$B$59</c:f>
              <c:numCache>
                <c:formatCode>General</c:formatCode>
                <c:ptCount val="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</c:numCache>
            </c:numRef>
          </c:xVal>
          <c:yVal>
            <c:numRef>
              <c:f>Sheet1!$F$4:$F$59</c:f>
              <c:numCache>
                <c:formatCode>0.0</c:formatCode>
                <c:ptCount val="56"/>
                <c:pt idx="0">
                  <c:v>-1.3331999999999999</c:v>
                </c:pt>
                <c:pt idx="1">
                  <c:v>-1.8510148799999997</c:v>
                </c:pt>
                <c:pt idx="2">
                  <c:v>-2.1103123609920003</c:v>
                </c:pt>
                <c:pt idx="3">
                  <c:v>-2.2967521411547325</c:v>
                </c:pt>
                <c:pt idx="4">
                  <c:v>-2.472233163860988</c:v>
                </c:pt>
                <c:pt idx="5">
                  <c:v>-2.6573925368312534</c:v>
                </c:pt>
                <c:pt idx="6">
                  <c:v>-2.8591106717795398</c:v>
                </c:pt>
                <c:pt idx="7">
                  <c:v>-3.0796814979712988</c:v>
                </c:pt>
                <c:pt idx="8">
                  <c:v>-3.3198698114236307</c:v>
                </c:pt>
                <c:pt idx="9">
                  <c:v>-3.5799305951286384</c:v>
                </c:pt>
                <c:pt idx="10">
                  <c:v>-3.859948860415888</c:v>
                </c:pt>
                <c:pt idx="11">
                  <c:v>-4.1599529500626575</c:v>
                </c:pt>
                <c:pt idx="12">
                  <c:v>-4.4799523135508901</c:v>
                </c:pt>
                <c:pt idx="13">
                  <c:v>-4.8199501013378665</c:v>
                </c:pt>
                <c:pt idx="14">
                  <c:v>-5.1799473637860451</c:v>
                </c:pt>
                <c:pt idx="15">
                  <c:v>-5.5599444510862677</c:v>
                </c:pt>
                <c:pt idx="16">
                  <c:v>-5.9599414799921622</c:v>
                </c:pt>
                <c:pt idx="17">
                  <c:v>-6.3799384894293869</c:v>
                </c:pt>
                <c:pt idx="18">
                  <c:v>-6.8199354923757571</c:v>
                </c:pt>
                <c:pt idx="19">
                  <c:v>-7.2799324931580767</c:v>
                </c:pt>
                <c:pt idx="20">
                  <c:v>-7.7599294932189036</c:v>
                </c:pt>
                <c:pt idx="21">
                  <c:v>-8.2599264930391811</c:v>
                </c:pt>
                <c:pt idx="22">
                  <c:v>-8.7799234927792629</c:v>
                </c:pt>
                <c:pt idx="23">
                  <c:v>-9.3199204924926065</c:v>
                </c:pt>
                <c:pt idx="24">
                  <c:v>-9.8799174921970359</c:v>
                </c:pt>
                <c:pt idx="25">
                  <c:v>-10.459914491898491</c:v>
                </c:pt>
                <c:pt idx="26">
                  <c:v>-11.059911491598955</c:v>
                </c:pt>
                <c:pt idx="27">
                  <c:v>-11.679908491299091</c:v>
                </c:pt>
                <c:pt idx="28">
                  <c:v>-12.319905490999117</c:v>
                </c:pt>
                <c:pt idx="29">
                  <c:v>-12.979902490699107</c:v>
                </c:pt>
                <c:pt idx="30">
                  <c:v>-13.659899490399082</c:v>
                </c:pt>
                <c:pt idx="31">
                  <c:v>-14.359896490099052</c:v>
                </c:pt>
                <c:pt idx="32">
                  <c:v>-15.079893489799025</c:v>
                </c:pt>
                <c:pt idx="33">
                  <c:v>-15.819890489498997</c:v>
                </c:pt>
                <c:pt idx="34">
                  <c:v>-16.579887489198967</c:v>
                </c:pt>
                <c:pt idx="35">
                  <c:v>-17.359884488898935</c:v>
                </c:pt>
                <c:pt idx="36">
                  <c:v>-18.159881488598906</c:v>
                </c:pt>
                <c:pt idx="37">
                  <c:v>-18.979878488298876</c:v>
                </c:pt>
                <c:pt idx="38">
                  <c:v>-19.819875487998846</c:v>
                </c:pt>
                <c:pt idx="39">
                  <c:v>-20.679872487698816</c:v>
                </c:pt>
                <c:pt idx="40">
                  <c:v>-21.559869487398785</c:v>
                </c:pt>
                <c:pt idx="41">
                  <c:v>-22.459866487098754</c:v>
                </c:pt>
                <c:pt idx="42">
                  <c:v>-23.379863486798723</c:v>
                </c:pt>
                <c:pt idx="43">
                  <c:v>-24.319860486498698</c:v>
                </c:pt>
                <c:pt idx="44">
                  <c:v>-25.279857486198662</c:v>
                </c:pt>
                <c:pt idx="45">
                  <c:v>-26.259854485898632</c:v>
                </c:pt>
                <c:pt idx="46">
                  <c:v>-27.259851485598606</c:v>
                </c:pt>
                <c:pt idx="47">
                  <c:v>-28.279848485298576</c:v>
                </c:pt>
                <c:pt idx="48">
                  <c:v>-29.319845484998545</c:v>
                </c:pt>
                <c:pt idx="49">
                  <c:v>-30.379842484698518</c:v>
                </c:pt>
                <c:pt idx="50">
                  <c:v>-31.459839484398483</c:v>
                </c:pt>
                <c:pt idx="51">
                  <c:v>-32.559836484098454</c:v>
                </c:pt>
                <c:pt idx="52">
                  <c:v>-33.679833483798426</c:v>
                </c:pt>
                <c:pt idx="53">
                  <c:v>-34.819830483498393</c:v>
                </c:pt>
                <c:pt idx="54">
                  <c:v>-35.979827483198363</c:v>
                </c:pt>
                <c:pt idx="55">
                  <c:v>-37.159824482898337</c:v>
                </c:pt>
              </c:numCache>
            </c:numRef>
          </c:yVal>
        </c:ser>
        <c:axId val="145817984"/>
        <c:axId val="135117440"/>
      </c:scatterChart>
      <c:valAx>
        <c:axId val="145817984"/>
        <c:scaling>
          <c:orientation val="minMax"/>
        </c:scaling>
        <c:axPos val="b"/>
        <c:numFmt formatCode="General" sourceLinked="1"/>
        <c:tickLblPos val="nextTo"/>
        <c:crossAx val="135117440"/>
        <c:crosses val="autoZero"/>
        <c:crossBetween val="midCat"/>
      </c:valAx>
      <c:valAx>
        <c:axId val="135117440"/>
        <c:scaling>
          <c:orientation val="minMax"/>
        </c:scaling>
        <c:axPos val="l"/>
        <c:majorGridlines/>
        <c:numFmt formatCode="0.0" sourceLinked="1"/>
        <c:tickLblPos val="nextTo"/>
        <c:crossAx val="14581798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601980</xdr:colOff>
      <xdr:row>2</xdr:row>
      <xdr:rowOff>0</xdr:rowOff>
    </xdr:from>
    <xdr:to>
      <xdr:col>15</xdr:col>
      <xdr:colOff>7620</xdr:colOff>
      <xdr:row>19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59"/>
  <sheetViews>
    <sheetView tabSelected="1" workbookViewId="0">
      <selection activeCell="B1" sqref="B1"/>
    </sheetView>
  </sheetViews>
  <sheetFormatPr defaultRowHeight="14.4"/>
  <cols>
    <col min="1" max="1" width="3.33203125" customWidth="1"/>
    <col min="7" max="7" width="8.77734375" customWidth="1"/>
    <col min="8" max="8" width="1.33203125" customWidth="1"/>
    <col min="16" max="16" width="1.77734375" customWidth="1"/>
  </cols>
  <sheetData>
    <row r="1" spans="2:6" ht="18.600000000000001" customHeight="1">
      <c r="B1" s="8" t="s">
        <v>12</v>
      </c>
    </row>
    <row r="2" spans="2:6" ht="7.2" customHeight="1" thickBot="1"/>
    <row r="3" spans="2:6" ht="15" thickBot="1">
      <c r="B3" s="17" t="s">
        <v>11</v>
      </c>
      <c r="C3" s="18" t="s">
        <v>8</v>
      </c>
      <c r="D3" s="18" t="s">
        <v>7</v>
      </c>
      <c r="E3" s="18" t="s">
        <v>9</v>
      </c>
      <c r="F3" s="19" t="s">
        <v>10</v>
      </c>
    </row>
    <row r="4" spans="2:6">
      <c r="B4" s="14">
        <v>0</v>
      </c>
      <c r="C4" s="15">
        <v>0</v>
      </c>
      <c r="D4" s="15">
        <f>Hbase</f>
        <v>2</v>
      </c>
      <c r="E4" s="15">
        <f>Nbase</f>
        <v>0</v>
      </c>
      <c r="F4" s="16">
        <f>-fS*(C4+D4+E4)</f>
        <v>-1.3331999999999999</v>
      </c>
    </row>
    <row r="5" spans="2:6">
      <c r="B5" s="10">
        <v>1</v>
      </c>
      <c r="C5" s="9">
        <f>SUM(C4:F4)</f>
        <v>0.66680000000000006</v>
      </c>
      <c r="D5" s="9">
        <f>Hbase+B5*Hlin+B5^2*Hquad</f>
        <v>2.11</v>
      </c>
      <c r="E5" s="9">
        <f>Nbase+B5*Nlin+B5^2*Nquad</f>
        <v>0</v>
      </c>
      <c r="F5" s="11">
        <f>-fS*(C5+D5+E5)</f>
        <v>-1.8510148799999997</v>
      </c>
    </row>
    <row r="6" spans="2:6">
      <c r="B6" s="10">
        <v>2</v>
      </c>
      <c r="C6" s="9">
        <f t="shared" ref="C6:C24" si="0">SUM(C5:F5)</f>
        <v>0.92578512000000002</v>
      </c>
      <c r="D6" s="9">
        <f>Hbase+B6*Hlin+B6^2*Hquad</f>
        <v>2.2400000000000002</v>
      </c>
      <c r="E6" s="9">
        <f>Nbase+B6*Nlin+B6^2*Nquad</f>
        <v>0</v>
      </c>
      <c r="F6" s="11">
        <f>-fS*(C6+D6+E6)</f>
        <v>-2.1103123609920003</v>
      </c>
    </row>
    <row r="7" spans="2:6">
      <c r="B7" s="10">
        <v>3</v>
      </c>
      <c r="C7" s="9">
        <f t="shared" si="0"/>
        <v>1.055472759008</v>
      </c>
      <c r="D7" s="9">
        <f>Hbase+B7*Hlin+B7^2*Hquad</f>
        <v>2.3899999999999997</v>
      </c>
      <c r="E7" s="9">
        <f>Nbase+B7*Nlin+B7^2*Nquad</f>
        <v>0</v>
      </c>
      <c r="F7" s="11">
        <f>-fS*(C7+D7+E7)</f>
        <v>-2.2967521411547325</v>
      </c>
    </row>
    <row r="8" spans="2:6">
      <c r="B8" s="10">
        <v>4</v>
      </c>
      <c r="C8" s="9">
        <f t="shared" si="0"/>
        <v>1.1487206178532672</v>
      </c>
      <c r="D8" s="9">
        <f>Hbase+B8*Hlin+B8^2*Hquad</f>
        <v>2.56</v>
      </c>
      <c r="E8" s="9">
        <f>Nbase+B8*Nlin+B8^2*Nquad</f>
        <v>0</v>
      </c>
      <c r="F8" s="11">
        <f>-fS*(C8+D8+E8)</f>
        <v>-2.472233163860988</v>
      </c>
    </row>
    <row r="9" spans="2:6">
      <c r="B9" s="10">
        <v>5</v>
      </c>
      <c r="C9" s="9">
        <f t="shared" si="0"/>
        <v>1.2364874539922792</v>
      </c>
      <c r="D9" s="9">
        <f>Hbase+B9*Hlin+B9^2*Hquad</f>
        <v>2.75</v>
      </c>
      <c r="E9" s="9">
        <f>Nbase+B9*Nlin+B9^2*Nquad</f>
        <v>0</v>
      </c>
      <c r="F9" s="11">
        <f>-fS*(C9+D9+E9)</f>
        <v>-2.6573925368312534</v>
      </c>
    </row>
    <row r="10" spans="2:6">
      <c r="B10" s="10">
        <v>6</v>
      </c>
      <c r="C10" s="9">
        <f t="shared" si="0"/>
        <v>1.3290949171610258</v>
      </c>
      <c r="D10" s="9">
        <f>Hbase+B10*Hlin+B10^2*Hquad</f>
        <v>2.96</v>
      </c>
      <c r="E10" s="9">
        <f>Nbase+B10*Nlin+B10^2*Nquad</f>
        <v>0</v>
      </c>
      <c r="F10" s="11">
        <f>-fS*(C10+D10+E10)</f>
        <v>-2.8591106717795398</v>
      </c>
    </row>
    <row r="11" spans="2:6">
      <c r="B11" s="10">
        <v>7</v>
      </c>
      <c r="C11" s="9">
        <f t="shared" si="0"/>
        <v>1.4299842453814859</v>
      </c>
      <c r="D11" s="9">
        <f>Hbase+B11*Hlin+B11^2*Hquad</f>
        <v>3.1900000000000004</v>
      </c>
      <c r="E11" s="9">
        <f>Nbase+B11*Nlin+B11^2*Nquad</f>
        <v>0</v>
      </c>
      <c r="F11" s="11">
        <f>-fS*(C11+D11+E11)</f>
        <v>-3.0796814979712988</v>
      </c>
    </row>
    <row r="12" spans="2:6">
      <c r="B12" s="10">
        <v>8</v>
      </c>
      <c r="C12" s="9">
        <f t="shared" si="0"/>
        <v>1.5403027474101876</v>
      </c>
      <c r="D12" s="9">
        <f>Hbase+B12*Hlin+B12^2*Hquad</f>
        <v>3.44</v>
      </c>
      <c r="E12" s="9">
        <f>Nbase+B12*Nlin+B12^2*Nquad</f>
        <v>0</v>
      </c>
      <c r="F12" s="11">
        <f>-fS*(C12+D12+E12)</f>
        <v>-3.3198698114236307</v>
      </c>
    </row>
    <row r="13" spans="2:6">
      <c r="B13" s="10">
        <v>9</v>
      </c>
      <c r="C13" s="9">
        <f t="shared" si="0"/>
        <v>1.6604329359865564</v>
      </c>
      <c r="D13" s="9">
        <f>Hbase+B13*Hlin+B13^2*Hquad</f>
        <v>3.71</v>
      </c>
      <c r="E13" s="9">
        <f>Nbase+B13*Nlin+B13^2*Nquad</f>
        <v>0</v>
      </c>
      <c r="F13" s="11">
        <f>-fS*(C13+D13+E13)</f>
        <v>-3.5799305951286384</v>
      </c>
    </row>
    <row r="14" spans="2:6">
      <c r="B14" s="10">
        <v>10</v>
      </c>
      <c r="C14" s="9">
        <f t="shared" si="0"/>
        <v>1.7905023408579184</v>
      </c>
      <c r="D14" s="9">
        <f>Hbase+B14*Hlin+B14^2*Hquad</f>
        <v>4</v>
      </c>
      <c r="E14" s="9">
        <f>Nbase+B14*Nlin+B14^2*Nquad</f>
        <v>0</v>
      </c>
      <c r="F14" s="11">
        <f>-fS*(C14+D14+E14)</f>
        <v>-3.859948860415888</v>
      </c>
    </row>
    <row r="15" spans="2:6">
      <c r="B15" s="10">
        <v>11</v>
      </c>
      <c r="C15" s="9">
        <f t="shared" si="0"/>
        <v>1.9305534804420299</v>
      </c>
      <c r="D15" s="9">
        <f>Hbase+B15*Hlin+B15^2*Hquad</f>
        <v>4.3100000000000005</v>
      </c>
      <c r="E15" s="9">
        <f>Nbase+B15*Nlin+B15^2*Nquad</f>
        <v>0</v>
      </c>
      <c r="F15" s="11">
        <f>-fS*(C15+D15+E15)</f>
        <v>-4.1599529500626575</v>
      </c>
    </row>
    <row r="16" spans="2:6">
      <c r="B16" s="10">
        <v>12</v>
      </c>
      <c r="C16" s="9">
        <f t="shared" si="0"/>
        <v>2.0806005303793729</v>
      </c>
      <c r="D16" s="9">
        <f>Hbase+B16*Hlin+B16^2*Hquad</f>
        <v>4.6400000000000006</v>
      </c>
      <c r="E16" s="9">
        <f>Nbase+B16*Nlin+B16^2*Nquad</f>
        <v>0</v>
      </c>
      <c r="F16" s="11">
        <f>-fS*(C16+D16+E16)</f>
        <v>-4.4799523135508901</v>
      </c>
    </row>
    <row r="17" spans="2:15">
      <c r="B17" s="10">
        <v>13</v>
      </c>
      <c r="C17" s="9">
        <f t="shared" si="0"/>
        <v>2.2406482168284834</v>
      </c>
      <c r="D17" s="9">
        <f>Hbase+B17*Hlin+B17^2*Hquad</f>
        <v>4.99</v>
      </c>
      <c r="E17" s="9">
        <f>Nbase+B17*Nlin+B17^2*Nquad</f>
        <v>0</v>
      </c>
      <c r="F17" s="11">
        <f>-fS*(C17+D17+E17)</f>
        <v>-4.8199501013378665</v>
      </c>
    </row>
    <row r="18" spans="2:15">
      <c r="B18" s="10">
        <v>14</v>
      </c>
      <c r="C18" s="9">
        <f t="shared" si="0"/>
        <v>2.4106981154906171</v>
      </c>
      <c r="D18" s="9">
        <f>Hbase+B18*Hlin+B18^2*Hquad</f>
        <v>5.36</v>
      </c>
      <c r="E18" s="9">
        <f>Nbase+B18*Nlin+B18^2*Nquad</f>
        <v>0</v>
      </c>
      <c r="F18" s="11">
        <f>-fS*(C18+D18+E18)</f>
        <v>-5.1799473637860451</v>
      </c>
    </row>
    <row r="19" spans="2:15" ht="15" thickBot="1">
      <c r="B19" s="10">
        <v>15</v>
      </c>
      <c r="C19" s="9">
        <f t="shared" si="0"/>
        <v>2.5907507517045723</v>
      </c>
      <c r="D19" s="9">
        <f>Hbase+B19*Hlin+B19^2*Hquad</f>
        <v>5.75</v>
      </c>
      <c r="E19" s="9">
        <f>Nbase+B19*Nlin+B19^2*Nquad</f>
        <v>0</v>
      </c>
      <c r="F19" s="11">
        <f>-fS*(C19+D19+E19)</f>
        <v>-5.5599444510862677</v>
      </c>
    </row>
    <row r="20" spans="2:15" ht="15" thickBot="1">
      <c r="B20" s="10">
        <v>16</v>
      </c>
      <c r="C20" s="9">
        <f t="shared" si="0"/>
        <v>2.7808063006183046</v>
      </c>
      <c r="D20" s="9">
        <f>Hbase+B20*Hlin+B20^2*Hquad</f>
        <v>6.16</v>
      </c>
      <c r="E20" s="9">
        <f>Nbase+B20*Nlin+B20^2*Nquad</f>
        <v>0</v>
      </c>
      <c r="F20" s="11">
        <f>-fS*(C20+D20+E20)</f>
        <v>-5.9599414799921622</v>
      </c>
      <c r="I20" s="5" t="s">
        <v>0</v>
      </c>
      <c r="J20" s="6" t="s">
        <v>1</v>
      </c>
      <c r="K20" s="6" t="s">
        <v>2</v>
      </c>
      <c r="L20" s="6" t="s">
        <v>3</v>
      </c>
      <c r="M20" s="6" t="s">
        <v>4</v>
      </c>
      <c r="N20" s="6" t="s">
        <v>5</v>
      </c>
      <c r="O20" s="7" t="s">
        <v>6</v>
      </c>
    </row>
    <row r="21" spans="2:15" ht="15" thickBot="1">
      <c r="B21" s="10">
        <v>17</v>
      </c>
      <c r="C21" s="9">
        <f t="shared" si="0"/>
        <v>2.9808648206261434</v>
      </c>
      <c r="D21" s="9">
        <f>Hbase+B21*Hlin+B21^2*Hquad</f>
        <v>6.59</v>
      </c>
      <c r="E21" s="9">
        <f>Nbase+B21*Nlin+B21^2*Nquad</f>
        <v>0</v>
      </c>
      <c r="F21" s="11">
        <f>-fS*(C21+D21+E21)</f>
        <v>-6.3799384894293869</v>
      </c>
      <c r="I21" s="2">
        <v>2</v>
      </c>
      <c r="J21" s="3">
        <v>0.1</v>
      </c>
      <c r="K21" s="3">
        <v>0.01</v>
      </c>
      <c r="L21" s="3">
        <v>0</v>
      </c>
      <c r="M21" s="3">
        <v>0</v>
      </c>
      <c r="N21" s="3">
        <v>0</v>
      </c>
      <c r="O21" s="4">
        <v>0.66659999999999997</v>
      </c>
    </row>
    <row r="22" spans="2:15" ht="6" customHeight="1">
      <c r="B22" s="10">
        <v>18</v>
      </c>
      <c r="C22" s="9">
        <f t="shared" si="0"/>
        <v>3.1909263311967564</v>
      </c>
      <c r="D22" s="9">
        <f>Hbase+B22*Hlin+B22^2*Hquad</f>
        <v>7.04</v>
      </c>
      <c r="E22" s="9">
        <f>Nbase+B22*Nlin+B22^2*Nquad</f>
        <v>0</v>
      </c>
      <c r="F22" s="11">
        <f>-fS*(C22+D22+E22)</f>
        <v>-6.8199354923757571</v>
      </c>
    </row>
    <row r="23" spans="2:15">
      <c r="B23" s="10">
        <v>19</v>
      </c>
      <c r="C23" s="9">
        <f t="shared" si="0"/>
        <v>3.4109908388209984</v>
      </c>
      <c r="D23" s="9">
        <f>Hbase+B23*Hlin+B23^2*Hquad</f>
        <v>7.51</v>
      </c>
      <c r="E23" s="9">
        <f>Nbase+B23*Nlin+B23^2*Nquad</f>
        <v>0</v>
      </c>
      <c r="F23" s="11">
        <f>-fS*(C23+D23+E23)</f>
        <v>-7.2799324931580767</v>
      </c>
    </row>
    <row r="24" spans="2:15">
      <c r="B24" s="10">
        <v>20</v>
      </c>
      <c r="C24" s="9">
        <f t="shared" si="0"/>
        <v>3.6410583456629215</v>
      </c>
      <c r="D24" s="9">
        <f>Hbase+B24*Hlin+B24^2*Hquad</f>
        <v>8</v>
      </c>
      <c r="E24" s="9">
        <f>Nbase+B24*Nlin+B24^2*Nquad</f>
        <v>0</v>
      </c>
      <c r="F24" s="11">
        <f>-fS*(C24+D24+E24)</f>
        <v>-7.7599294932189036</v>
      </c>
    </row>
    <row r="25" spans="2:15">
      <c r="B25" s="10">
        <v>21</v>
      </c>
      <c r="C25" s="9">
        <f t="shared" ref="C25:C54" si="1">SUM(C24:F24)</f>
        <v>3.881128852444018</v>
      </c>
      <c r="D25" s="9">
        <f>Hbase+B25*Hlin+B25^2*Hquad</f>
        <v>8.51</v>
      </c>
      <c r="E25" s="9">
        <f>Nbase+B25*Nlin+B25^2*Nquad</f>
        <v>0</v>
      </c>
      <c r="F25" s="11">
        <f>-fS*(C25+D25+E25)</f>
        <v>-8.2599264930391811</v>
      </c>
    </row>
    <row r="26" spans="2:15">
      <c r="B26" s="10">
        <v>22</v>
      </c>
      <c r="C26" s="9">
        <f t="shared" si="1"/>
        <v>4.1312023594048366</v>
      </c>
      <c r="D26" s="9">
        <f>Hbase+B26*Hlin+B26^2*Hquad</f>
        <v>9.0399999999999991</v>
      </c>
      <c r="E26" s="9">
        <f>Nbase+B26*Nlin+B26^2*Nquad</f>
        <v>0</v>
      </c>
      <c r="F26" s="11">
        <f>-fS*(C26+D26+E26)</f>
        <v>-8.7799234927792629</v>
      </c>
    </row>
    <row r="27" spans="2:15">
      <c r="B27" s="10">
        <v>23</v>
      </c>
      <c r="C27" s="9">
        <f t="shared" si="1"/>
        <v>4.3912788666255729</v>
      </c>
      <c r="D27" s="9">
        <f>Hbase+B27*Hlin+B27^2*Hquad</f>
        <v>9.59</v>
      </c>
      <c r="E27" s="9">
        <f>Nbase+B27*Nlin+B27^2*Nquad</f>
        <v>0</v>
      </c>
      <c r="F27" s="11">
        <f>-fS*(C27+D27+E27)</f>
        <v>-9.3199204924926065</v>
      </c>
    </row>
    <row r="28" spans="2:15">
      <c r="B28" s="10">
        <v>24</v>
      </c>
      <c r="C28" s="9">
        <f t="shared" si="1"/>
        <v>4.6613583741329663</v>
      </c>
      <c r="D28" s="9">
        <f>Hbase+B28*Hlin+B28^2*Hquad</f>
        <v>10.16</v>
      </c>
      <c r="E28" s="9">
        <f>Nbase+B28*Nlin+B28^2*Nquad</f>
        <v>0</v>
      </c>
      <c r="F28" s="11">
        <f>-fS*(C28+D28+E28)</f>
        <v>-9.8799174921970359</v>
      </c>
    </row>
    <row r="29" spans="2:15">
      <c r="B29" s="10">
        <v>25</v>
      </c>
      <c r="C29" s="9">
        <f t="shared" si="1"/>
        <v>4.9414408819359306</v>
      </c>
      <c r="D29" s="9">
        <f>Hbase+B29*Hlin+B29^2*Hquad</f>
        <v>10.75</v>
      </c>
      <c r="E29" s="9">
        <f>Nbase+B29*Nlin+B29^2*Nquad</f>
        <v>0</v>
      </c>
      <c r="F29" s="11">
        <f>-fS*(C29+D29+E29)</f>
        <v>-10.459914491898491</v>
      </c>
    </row>
    <row r="30" spans="2:15">
      <c r="B30" s="10">
        <v>26</v>
      </c>
      <c r="C30" s="9">
        <f t="shared" si="1"/>
        <v>5.2315263900374394</v>
      </c>
      <c r="D30" s="9">
        <f>Hbase+B30*Hlin+B30^2*Hquad</f>
        <v>11.36</v>
      </c>
      <c r="E30" s="9">
        <f>Nbase+B30*Nlin+B30^2*Nquad</f>
        <v>0</v>
      </c>
      <c r="F30" s="11">
        <f>-fS*(C30+D30+E30)</f>
        <v>-11.059911491598955</v>
      </c>
    </row>
    <row r="31" spans="2:15">
      <c r="B31" s="10">
        <v>27</v>
      </c>
      <c r="C31" s="9">
        <f t="shared" si="1"/>
        <v>5.5316148984384821</v>
      </c>
      <c r="D31" s="9">
        <f>Hbase+B31*Hlin+B31^2*Hquad</f>
        <v>11.99</v>
      </c>
      <c r="E31" s="9">
        <f>Nbase+B31*Nlin+B31^2*Nquad</f>
        <v>0</v>
      </c>
      <c r="F31" s="11">
        <f>-fS*(C31+D31+E31)</f>
        <v>-11.679908491299091</v>
      </c>
    </row>
    <row r="32" spans="2:15">
      <c r="B32" s="10">
        <v>28</v>
      </c>
      <c r="C32" s="9">
        <f t="shared" si="1"/>
        <v>5.8417064071393909</v>
      </c>
      <c r="D32" s="9">
        <f>Hbase+B32*Hlin+B32^2*Hquad</f>
        <v>12.64</v>
      </c>
      <c r="E32" s="9">
        <f>Nbase+B32*Nlin+B32^2*Nquad</f>
        <v>0</v>
      </c>
      <c r="F32" s="11">
        <f>-fS*(C32+D32+E32)</f>
        <v>-12.319905490999117</v>
      </c>
    </row>
    <row r="33" spans="2:6">
      <c r="B33" s="10">
        <v>29</v>
      </c>
      <c r="C33" s="9">
        <f t="shared" si="1"/>
        <v>6.1618009161402743</v>
      </c>
      <c r="D33" s="9">
        <f>Hbase+B33*Hlin+B33^2*Hquad</f>
        <v>13.31</v>
      </c>
      <c r="E33" s="9">
        <f>Nbase+B33*Nlin+B33^2*Nquad</f>
        <v>0</v>
      </c>
      <c r="F33" s="11">
        <f>-fS*(C33+D33+E33)</f>
        <v>-12.979902490699107</v>
      </c>
    </row>
    <row r="34" spans="2:6">
      <c r="B34" s="10">
        <v>30</v>
      </c>
      <c r="C34" s="9">
        <f t="shared" si="1"/>
        <v>6.4918984254411676</v>
      </c>
      <c r="D34" s="9">
        <f>Hbase+B34*Hlin+B34^2*Hquad</f>
        <v>14</v>
      </c>
      <c r="E34" s="9">
        <f>Nbase+B34*Nlin+B34^2*Nquad</f>
        <v>0</v>
      </c>
      <c r="F34" s="11">
        <f>-fS*(C34+D34+E34)</f>
        <v>-13.659899490399082</v>
      </c>
    </row>
    <row r="35" spans="2:6">
      <c r="B35" s="10">
        <v>31</v>
      </c>
      <c r="C35" s="9">
        <f t="shared" si="1"/>
        <v>6.8319989350420851</v>
      </c>
      <c r="D35" s="9">
        <f>Hbase+B35*Hlin+B35^2*Hquad</f>
        <v>14.709999999999999</v>
      </c>
      <c r="E35" s="9">
        <f>Nbase+B35*Nlin+B35^2*Nquad</f>
        <v>0</v>
      </c>
      <c r="F35" s="11">
        <f>-fS*(C35+D35+E35)</f>
        <v>-14.359896490099052</v>
      </c>
    </row>
    <row r="36" spans="2:6">
      <c r="B36" s="10">
        <v>32</v>
      </c>
      <c r="C36" s="9">
        <f t="shared" si="1"/>
        <v>7.1821024449430322</v>
      </c>
      <c r="D36" s="9">
        <f>Hbase+B36*Hlin+B36^2*Hquad</f>
        <v>15.440000000000001</v>
      </c>
      <c r="E36" s="9">
        <f>Nbase+B36*Nlin+B36^2*Nquad</f>
        <v>0</v>
      </c>
      <c r="F36" s="11">
        <f>-fS*(C36+D36+E36)</f>
        <v>-15.079893489799025</v>
      </c>
    </row>
    <row r="37" spans="2:6">
      <c r="B37" s="10">
        <v>33</v>
      </c>
      <c r="C37" s="9">
        <f t="shared" si="1"/>
        <v>7.542208955144007</v>
      </c>
      <c r="D37" s="9">
        <f>Hbase+B37*Hlin+B37^2*Hquad</f>
        <v>16.190000000000001</v>
      </c>
      <c r="E37" s="9">
        <f>Nbase+B37*Nlin+B37^2*Nquad</f>
        <v>0</v>
      </c>
      <c r="F37" s="11">
        <f>-fS*(C37+D37+E37)</f>
        <v>-15.819890489498997</v>
      </c>
    </row>
    <row r="38" spans="2:6">
      <c r="B38" s="10">
        <v>34</v>
      </c>
      <c r="C38" s="9">
        <f t="shared" si="1"/>
        <v>7.9123184656450132</v>
      </c>
      <c r="D38" s="9">
        <f>Hbase+B38*Hlin+B38^2*Hquad</f>
        <v>16.96</v>
      </c>
      <c r="E38" s="9">
        <f>Nbase+B38*Nlin+B38^2*Nquad</f>
        <v>0</v>
      </c>
      <c r="F38" s="11">
        <f>-fS*(C38+D38+E38)</f>
        <v>-16.579887489198967</v>
      </c>
    </row>
    <row r="39" spans="2:6">
      <c r="B39" s="10">
        <v>35</v>
      </c>
      <c r="C39" s="9">
        <f t="shared" si="1"/>
        <v>8.2924309764460489</v>
      </c>
      <c r="D39" s="9">
        <f>Hbase+B39*Hlin+B39^2*Hquad</f>
        <v>17.75</v>
      </c>
      <c r="E39" s="9">
        <f>Nbase+B39*Nlin+B39^2*Nquad</f>
        <v>0</v>
      </c>
      <c r="F39" s="11">
        <f>-fS*(C39+D39+E39)</f>
        <v>-17.359884488898935</v>
      </c>
    </row>
    <row r="40" spans="2:6">
      <c r="B40" s="10">
        <v>36</v>
      </c>
      <c r="C40" s="9">
        <f t="shared" si="1"/>
        <v>8.6825464875471141</v>
      </c>
      <c r="D40" s="9">
        <f>Hbase+B40*Hlin+B40^2*Hquad</f>
        <v>18.560000000000002</v>
      </c>
      <c r="E40" s="9">
        <f>Nbase+B40*Nlin+B40^2*Nquad</f>
        <v>0</v>
      </c>
      <c r="F40" s="11">
        <f>-fS*(C40+D40+E40)</f>
        <v>-18.159881488598906</v>
      </c>
    </row>
    <row r="41" spans="2:6">
      <c r="B41" s="10">
        <v>37</v>
      </c>
      <c r="C41" s="9">
        <f t="shared" si="1"/>
        <v>9.0826649989482107</v>
      </c>
      <c r="D41" s="9">
        <f>Hbase+B41*Hlin+B41^2*Hquad</f>
        <v>19.39</v>
      </c>
      <c r="E41" s="9">
        <f>Nbase+B41*Nlin+B41^2*Nquad</f>
        <v>0</v>
      </c>
      <c r="F41" s="11">
        <f>-fS*(C41+D41+E41)</f>
        <v>-18.979878488298876</v>
      </c>
    </row>
    <row r="42" spans="2:6">
      <c r="B42" s="10">
        <v>38</v>
      </c>
      <c r="C42" s="9">
        <f t="shared" si="1"/>
        <v>9.492786510649335</v>
      </c>
      <c r="D42" s="9">
        <f>Hbase+B42*Hlin+B42^2*Hquad</f>
        <v>20.240000000000002</v>
      </c>
      <c r="E42" s="9">
        <f>Nbase+B42*Nlin+B42^2*Nquad</f>
        <v>0</v>
      </c>
      <c r="F42" s="11">
        <f>-fS*(C42+D42+E42)</f>
        <v>-19.819875487998846</v>
      </c>
    </row>
    <row r="43" spans="2:6">
      <c r="B43" s="10">
        <v>39</v>
      </c>
      <c r="C43" s="9">
        <f t="shared" si="1"/>
        <v>9.9129110226504906</v>
      </c>
      <c r="D43" s="9">
        <f>Hbase+B43*Hlin+B43^2*Hquad</f>
        <v>21.11</v>
      </c>
      <c r="E43" s="9">
        <f>Nbase+B43*Nlin+B43^2*Nquad</f>
        <v>0</v>
      </c>
      <c r="F43" s="11">
        <f>-fS*(C43+D43+E43)</f>
        <v>-20.679872487698816</v>
      </c>
    </row>
    <row r="44" spans="2:6">
      <c r="B44" s="10">
        <v>40</v>
      </c>
      <c r="C44" s="9">
        <f t="shared" si="1"/>
        <v>10.343038534951674</v>
      </c>
      <c r="D44" s="9">
        <f>Hbase+B44*Hlin+B44^2*Hquad</f>
        <v>22</v>
      </c>
      <c r="E44" s="9">
        <f>Nbase+B44*Nlin+B44^2*Nquad</f>
        <v>0</v>
      </c>
      <c r="F44" s="11">
        <f>-fS*(C44+D44+E44)</f>
        <v>-21.559869487398785</v>
      </c>
    </row>
    <row r="45" spans="2:6">
      <c r="B45" s="10">
        <v>41</v>
      </c>
      <c r="C45" s="9">
        <f t="shared" si="1"/>
        <v>10.783169047552889</v>
      </c>
      <c r="D45" s="9">
        <f>Hbase+B45*Hlin+B45^2*Hquad</f>
        <v>22.91</v>
      </c>
      <c r="E45" s="9">
        <f>Nbase+B45*Nlin+B45^2*Nquad</f>
        <v>0</v>
      </c>
      <c r="F45" s="11">
        <f>-fS*(C45+D45+E45)</f>
        <v>-22.459866487098754</v>
      </c>
    </row>
    <row r="46" spans="2:6">
      <c r="B46" s="10">
        <v>42</v>
      </c>
      <c r="C46" s="9">
        <f t="shared" si="1"/>
        <v>11.233302560454131</v>
      </c>
      <c r="D46" s="9">
        <f>Hbase+B46*Hlin+B46^2*Hquad</f>
        <v>23.84</v>
      </c>
      <c r="E46" s="9">
        <f>Nbase+B46*Nlin+B46^2*Nquad</f>
        <v>0</v>
      </c>
      <c r="F46" s="11">
        <f>-fS*(C46+D46+E46)</f>
        <v>-23.379863486798723</v>
      </c>
    </row>
    <row r="47" spans="2:6">
      <c r="B47" s="10">
        <v>43</v>
      </c>
      <c r="C47" s="9">
        <f t="shared" si="1"/>
        <v>11.693439073655409</v>
      </c>
      <c r="D47" s="9">
        <f>Hbase+B47*Hlin+B47^2*Hquad</f>
        <v>24.790000000000003</v>
      </c>
      <c r="E47" s="9">
        <f>Nbase+B47*Nlin+B47^2*Nquad</f>
        <v>0</v>
      </c>
      <c r="F47" s="11">
        <f>-fS*(C47+D47+E47)</f>
        <v>-24.319860486498698</v>
      </c>
    </row>
    <row r="48" spans="2:6">
      <c r="B48" s="10">
        <v>44</v>
      </c>
      <c r="C48" s="9">
        <f t="shared" si="1"/>
        <v>12.163578587156714</v>
      </c>
      <c r="D48" s="9">
        <f>Hbase+B48*Hlin+B48^2*Hquad</f>
        <v>25.759999999999998</v>
      </c>
      <c r="E48" s="9">
        <f>Nbase+B48*Nlin+B48^2*Nquad</f>
        <v>0</v>
      </c>
      <c r="F48" s="11">
        <f>-fS*(C48+D48+E48)</f>
        <v>-25.279857486198662</v>
      </c>
    </row>
    <row r="49" spans="2:6">
      <c r="B49" s="10">
        <v>45</v>
      </c>
      <c r="C49" s="9">
        <f t="shared" si="1"/>
        <v>12.64372110095805</v>
      </c>
      <c r="D49" s="9">
        <f>Hbase+B49*Hlin+B49^2*Hquad</f>
        <v>26.75</v>
      </c>
      <c r="E49" s="9">
        <f>Nbase+B49*Nlin+B49^2*Nquad</f>
        <v>0</v>
      </c>
      <c r="F49" s="11">
        <f>-fS*(C49+D49+E49)</f>
        <v>-26.259854485898632</v>
      </c>
    </row>
    <row r="50" spans="2:6">
      <c r="B50" s="10">
        <v>46</v>
      </c>
      <c r="C50" s="9">
        <f t="shared" si="1"/>
        <v>13.133866615059414</v>
      </c>
      <c r="D50" s="9">
        <f>Hbase+B50*Hlin+B50^2*Hquad</f>
        <v>27.76</v>
      </c>
      <c r="E50" s="9">
        <f>Nbase+B50*Nlin+B50^2*Nquad</f>
        <v>0</v>
      </c>
      <c r="F50" s="11">
        <f>-fS*(C50+D50+E50)</f>
        <v>-27.259851485598606</v>
      </c>
    </row>
    <row r="51" spans="2:6">
      <c r="B51" s="10">
        <v>47</v>
      </c>
      <c r="C51" s="9">
        <f t="shared" si="1"/>
        <v>13.63401512946081</v>
      </c>
      <c r="D51" s="9">
        <f>Hbase+B51*Hlin+B51^2*Hquad</f>
        <v>28.79</v>
      </c>
      <c r="E51" s="9">
        <f>Nbase+B51*Nlin+B51^2*Nquad</f>
        <v>0</v>
      </c>
      <c r="F51" s="11">
        <f>-fS*(C51+D51+E51)</f>
        <v>-28.279848485298576</v>
      </c>
    </row>
    <row r="52" spans="2:6">
      <c r="B52" s="10">
        <v>48</v>
      </c>
      <c r="C52" s="9">
        <f t="shared" si="1"/>
        <v>14.144166644162237</v>
      </c>
      <c r="D52" s="9">
        <f>Hbase+B52*Hlin+B52^2*Hquad</f>
        <v>29.84</v>
      </c>
      <c r="E52" s="9">
        <f>Nbase+B52*Nlin+B52^2*Nquad</f>
        <v>0</v>
      </c>
      <c r="F52" s="11">
        <f>-fS*(C52+D52+E52)</f>
        <v>-29.319845484998545</v>
      </c>
    </row>
    <row r="53" spans="2:6">
      <c r="B53" s="10">
        <v>49</v>
      </c>
      <c r="C53" s="9">
        <f t="shared" si="1"/>
        <v>14.664321159163691</v>
      </c>
      <c r="D53" s="9">
        <f>Hbase+B53*Hlin+B53^2*Hquad</f>
        <v>30.910000000000004</v>
      </c>
      <c r="E53" s="9">
        <f>Nbase+B53*Nlin+B53^2*Nquad</f>
        <v>0</v>
      </c>
      <c r="F53" s="11">
        <f>-fS*(C53+D53+E53)</f>
        <v>-30.379842484698518</v>
      </c>
    </row>
    <row r="54" spans="2:6">
      <c r="B54" s="10">
        <v>50</v>
      </c>
      <c r="C54" s="9">
        <f t="shared" si="1"/>
        <v>15.194478674465177</v>
      </c>
      <c r="D54" s="9">
        <f>Hbase+B54*Hlin+B54^2*Hquad</f>
        <v>32</v>
      </c>
      <c r="E54" s="9">
        <f>Nbase+B54*Nlin+B54^2*Nquad</f>
        <v>0</v>
      </c>
      <c r="F54" s="11">
        <f>-fS*(C54+D54+E54)</f>
        <v>-31.459839484398483</v>
      </c>
    </row>
    <row r="55" spans="2:6">
      <c r="B55" s="10">
        <v>51</v>
      </c>
      <c r="C55" s="9">
        <f t="shared" ref="C55:C59" si="2">SUM(C54:F54)</f>
        <v>15.734639190066691</v>
      </c>
      <c r="D55" s="9">
        <f>Hbase+B55*Hlin+B55^2*Hquad</f>
        <v>33.11</v>
      </c>
      <c r="E55" s="9">
        <f>Nbase+B55*Nlin+B55^2*Nquad</f>
        <v>0</v>
      </c>
      <c r="F55" s="11">
        <f>-fS*(C55+D55+E55)</f>
        <v>-32.559836484098454</v>
      </c>
    </row>
    <row r="56" spans="2:6">
      <c r="B56" s="10">
        <v>52</v>
      </c>
      <c r="C56" s="9">
        <f t="shared" si="2"/>
        <v>16.284802705968232</v>
      </c>
      <c r="D56" s="9">
        <f>Hbase+B56*Hlin+B56^2*Hquad</f>
        <v>34.24</v>
      </c>
      <c r="E56" s="9">
        <f>Nbase+B56*Nlin+B56^2*Nquad</f>
        <v>0</v>
      </c>
      <c r="F56" s="11">
        <f>-fS*(C56+D56+E56)</f>
        <v>-33.679833483798426</v>
      </c>
    </row>
    <row r="57" spans="2:6">
      <c r="B57" s="10">
        <v>53</v>
      </c>
      <c r="C57" s="9">
        <f t="shared" si="2"/>
        <v>16.844969222169809</v>
      </c>
      <c r="D57" s="9">
        <f>Hbase+B57*Hlin+B57^2*Hquad</f>
        <v>35.39</v>
      </c>
      <c r="E57" s="9">
        <f>Nbase+B57*Nlin+B57^2*Nquad</f>
        <v>0</v>
      </c>
      <c r="F57" s="11">
        <f>-fS*(C57+D57+E57)</f>
        <v>-34.819830483498393</v>
      </c>
    </row>
    <row r="58" spans="2:6">
      <c r="B58" s="10">
        <v>54</v>
      </c>
      <c r="C58" s="9">
        <f t="shared" si="2"/>
        <v>17.415138738671416</v>
      </c>
      <c r="D58" s="9">
        <f>Hbase+B58*Hlin+B58^2*Hquad</f>
        <v>36.56</v>
      </c>
      <c r="E58" s="9">
        <f>Nbase+B58*Nlin+B58^2*Nquad</f>
        <v>0</v>
      </c>
      <c r="F58" s="11">
        <f>-fS*(C58+D58+E58)</f>
        <v>-35.979827483198363</v>
      </c>
    </row>
    <row r="59" spans="2:6" ht="15" thickBot="1">
      <c r="B59" s="1">
        <v>55</v>
      </c>
      <c r="C59" s="12">
        <f t="shared" si="2"/>
        <v>17.995311255473055</v>
      </c>
      <c r="D59" s="12">
        <f>Hbase+B59*Hlin+B59^2*Hquad</f>
        <v>37.75</v>
      </c>
      <c r="E59" s="12">
        <f>Nbase+B59*Nlin+B59^2*Nquad</f>
        <v>0</v>
      </c>
      <c r="F59" s="13">
        <f>-fS*(C59+D59+E59)</f>
        <v>-37.159824482898337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fS</vt:lpstr>
      <vt:lpstr>Hbase</vt:lpstr>
      <vt:lpstr>Hlin</vt:lpstr>
      <vt:lpstr>Hquad</vt:lpstr>
      <vt:lpstr>Nbase</vt:lpstr>
      <vt:lpstr>Nlin</vt:lpstr>
      <vt:lpstr>Nquad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</dc:creator>
  <cp:lastModifiedBy>Familie</cp:lastModifiedBy>
  <dcterms:created xsi:type="dcterms:W3CDTF">2015-05-12T08:23:54Z</dcterms:created>
  <dcterms:modified xsi:type="dcterms:W3CDTF">2015-05-12T13:31:53Z</dcterms:modified>
</cp:coreProperties>
</file>